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0" yWindow="-120" windowWidth="26295" windowHeight="14895"/>
  </bookViews>
  <sheets>
    <sheet name="Quadro de Preços" sheetId="1" r:id="rId1"/>
    <sheet name="Dados" sheetId="2" r:id="rId2"/>
  </sheets>
  <definedNames>
    <definedName name="_xlnm._FilterDatabase" localSheetId="0" hidden="1">'Quadro de Preços'!$A$14:$G$25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7" i="1"/>
  <c r="G18" i="1"/>
  <c r="G19" i="1"/>
  <c r="G20" i="1"/>
  <c r="G21" i="1"/>
  <c r="G22" i="1"/>
  <c r="G23" i="1"/>
  <c r="G15" i="1" l="1"/>
  <c r="F25" i="1" s="1"/>
  <c r="A5" i="1" l="1"/>
  <c r="A4" i="1"/>
  <c r="A3" i="1"/>
  <c r="E8" i="1" l="1"/>
  <c r="A6" i="1"/>
  <c r="A29" i="1"/>
  <c r="A30" i="1"/>
  <c r="A28" i="1"/>
  <c r="A27" i="1"/>
  <c r="A8" i="1"/>
  <c r="A7" i="1"/>
</calcChain>
</file>

<file path=xl/sharedStrings.xml><?xml version="1.0" encoding="utf-8"?>
<sst xmlns="http://schemas.openxmlformats.org/spreadsheetml/2006/main" count="70" uniqueCount="59">
  <si>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</si>
  <si>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</si>
  <si>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</si>
  <si>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</si>
  <si>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</si>
  <si>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</si>
  <si>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</si>
  <si>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</si>
  <si>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</si>
  <si>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</si>
  <si>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</si>
  <si>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</si>
  <si>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</si>
  <si>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</si>
  <si>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</si>
  <si>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</si>
  <si>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</si>
  <si>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</si>
  <si>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</si>
  <si>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</si>
  <si>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</si>
  <si>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</si>
  <si>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</si>
  <si>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</si>
  <si>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</si>
  <si>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</si>
  <si>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</si>
  <si>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</si>
  <si>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</si>
  <si>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</si>
  <si>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</si>
  <si>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</si>
  <si>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</si>
  <si>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</si>
  <si>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</si>
  <si>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Item</t>
  </si>
  <si>
    <t>Prazo do Registro de Preços: 12 meses</t>
  </si>
  <si>
    <t>Secretaria de Desenvolvimento Social</t>
  </si>
  <si>
    <t>Valor Total:</t>
  </si>
  <si>
    <t>MENOR PREÇO POR ITEM</t>
  </si>
  <si>
    <t>Homologação: XX/2025</t>
  </si>
  <si>
    <t>Previsão Publicação: XX/2025</t>
  </si>
  <si>
    <t xml:space="preserve">Serviço </t>
  </si>
  <si>
    <t>DISPENSA ELETRÔNICA Nº 009/2026</t>
  </si>
  <si>
    <t>PROCESSO ADMINISTRATIVO N°5430/2026 de 04/12/2025</t>
  </si>
  <si>
    <t>CONTRATAÇÃO DE SEGURO AUTOMOTIVO PARA VEICULOS OFICIAIS</t>
  </si>
  <si>
    <t>1901.08122 0033 2.271 3390.39.00000 15000000000 16
1901.08122.0033 2.285 3390.39.00000 16600000002 36</t>
  </si>
  <si>
    <t>O pagamento do objeto de que trata a DISPENSA ELETRÔNICA 009/2026, e consequente contrato serão efetuados pela Tesouraria da SMDS nos termos do Art. 7 da Instrução Normativa SEGES/ME nº 77, de 2022.</t>
  </si>
  <si>
    <t>Contratação de Seguro Automotivo, com as seguintes coberturas mínimas:
a) Casco do veículo: cobertura mínima de 100% (cem por cento) do valor da Tabela FIPE, para colisão, incêndio, alagamentos provocados por chuvas, roubo e furto;
b) Responsabilidade Civil Facultativa – RCF-V (Danos Materiais a Terceiros): cobertura mínima de R$ 100.000,00 (cem mil reais);
c) Responsabilidade Civil Facultativa – RCF-V (Danos Corporais a Terceiros): cobertura mínima de R$ 100.000,00 (cem mil reais);
d) Acidentes Pessoais por Passageiro – APP (Morte ou Invalidez Permanente): cobertura mínima de R$ 10.000,00 (dez mil reais) por ocupante.
Assistência 24Hrs com guincho sem limite de quilometragem e reposição de vidros, faróis (100% de cobertura ) para 12(doze) meses. 
Veiculo Gol Trendline 1.6; Placa: LMM-0544 2017/2018 Chassi: 9BWAB45U7JT012847</t>
  </si>
  <si>
    <t>Contratação de Seguro Automotivo, com as seguintes coberturas mínimas:
a) Casco do veículo: cobertura mínima de 100% (cem por cento) do valor da Tabela FIPE, para colisão, incêndio, alagamentos provocados por chuvas, roubo e furto;
b) Responsabilidade Civil Facultativa – RCF-V (Danos Materiais a Terceiros): cobertura mínima de R$ 100.000,00 (cem mil reais);
c) Responsabilidade Civil Facultativa – RCF-V (Danos Corporais a Terceiros): cobertura mínima de R$ 100.000,00 (cem mil reais);
d) Acidentes Pessoais por Passageiro – APP (Morte ou Invalidez Permanente): cobertura mínima de R$ 10.000,00 (dez mil reais) por ocupante.
Assistência 24Hrs com guincho sem limite de quilometragem e reposição de vidros, faróis (100% de cobertura ) para 12(doze) meses Voyage Trendline 1.6; Placa: LMM- 0546 2017/2018 Chassi: 9BWDB45UXJT011446</t>
  </si>
  <si>
    <t>Contratação de Seguro Automotivo, com as seguintes coberturas mínimas:
a) Casco do veículo: cobertura mínima de 100% (cem por cento) do valor da Tabela FIPE, para colisão, incêndio, alagamentos provocados por chuvas, roubo e furto;
b) Responsabilidade Civil Facultativa – RCF-V (Danos Materiais a Terceiros): cobertura mínima de R$ 100.000,00 (cem mil reais);
c) Responsabilidade Civil Facultativa – RCF-V (Danos Corporais a Terceiros): cobertura mínima de R$ 100.000,00 (cem mil reais);
d) Acidentes Pessoais por Passageiro – APP (Morte ou Invalidez Permanente): cobertura mínima de R$ 10.000,00 (dez mil reais) por ocupante.
Assistência 24Hrs com guincho sem limite de quilometragem e reposição de vidros, faróis (100% de cobertura ) para 12(doze) meses Mercedes Benz 2.2; Placa: RKD7I90 2022/2022 Chassi: 8AC907843NE217286</t>
  </si>
  <si>
    <t xml:space="preserve">Contratação de Seguro Automotivo, com as seguintes coberturas mínimas:
a) Casco do veículo: cobertura mínima de 100% (cem por cento) do valor da Tabela FIPE, para colisão, incêndio, alagamentos provocados por chuvas, roubo e furto;
b) Responsabilidade Civil Facultativa – RCF-V (Danos Materiais a Terceiros): cobertura mínima de R$ 100.000,00 (cem mil reais);
c) Responsabilidade Civil Facultativa – RCF-V (Danos Corporais a Terceiros): cobertura mínima de R$ 100.000,00 (cem mil reais);
d) Acidentes Pessoais por Passageiro – APP (Morte ou Invalidez Permanente): cobertura mínima de R$ 10.000,00 (dez mil reais) por ocupante.
Assistência 24Hrs com guincho sem limite de quilometragem e reposição de vidros, faróis (100% de cobertura ) para 12(doze) meses Fiat/Argo Drive 1.0 Placa: RIQ7E69 2022/2022 Chassi: 9BD358ACNNYL94951
</t>
  </si>
  <si>
    <t>Contratação de Seguro Automotivo, com as seguintes coberturas mínimas:
a) Casco do veículo: cobertura mínima de 100% (cem por cento) do valor da Tabela FIPE, para colisão, incêndio, alagamentos provocados por chuvas, roubo e furto;
b) Responsabilidade Civil Facultativa – RCF-V (Danos Materiais a Terceiros): cobertura mínima de R$ 100.000,00 (cem mil reais);
c) Responsabilidade Civil Facultativa – RCF-V (Danos Corporais a Terceiros): cobertura mínima de R$ 100.000,00 (cem mil reais);
d) Acidentes Pessoais por Passageiro – APP (Morte ou Invalidez Permanente): cobertura mínima de R$ 10.000,00 (dez mil reais) por ocupante.
Assistência 24Hrs com guincho sem limite de quilometragem e reposição de vidros, faróis (100% de cobertura ) para 12(doze) meses Fiat/Argo Drive 1.0 Placa: RKS7G42  2022/2022 Chassi: 9BD358ACNNYL95178</t>
  </si>
  <si>
    <t>Contratação de Seguro Automotivo, com as seguintes coberturas mínimas:
a) Casco do veículo: cobertura mínima de 100% (cem por cento) do valor da Tabela FIPE, para colisão, incêndio, alagamentos provocados por chuvas, roubo e furto;
b) Responsabilidade Civil Facultativa – RCF-V (Danos Materiais a Terceiros): cobertura mínima de R$ 100.000,00 (cem mil reais);
c) Responsabilidade Civil Facultativa – RCF-V (Danos Corporais a Terceiros): cobertura mínima de R$ 100.000,00 (cem mil reais);
d) Acidentes Pessoais por Passageiro – APP (Morte ou Invalidez Permanente): cobertura mínima de R$ 10.000,00 (dez mil reais) por ocupante.
Assistência 24Hrs com guincho sem limite de quilometragem e reposição de vidros, faróis (100% de cobertura ) para 12(doze) meses Fiat/Argo Drive 1.0 Placa: RIQ7H27  2022/2022 Chassi: 9BD358AFNNYM09215</t>
  </si>
  <si>
    <t>Contratação de Seguro Automotivo, com as seguintes coberturas mínimas:
a) Casco do veículo: cobertura mínima de 100% (cem por cento) do valor da Tabela FIPE, para colisão, incêndio, alagamentos provocados por chuvas, roubo e furto;
b) Responsabilidade Civil Facultativa – RCF-V (Danos Materiais a Terceiros): cobertura mínima de R$ 100.000,00 (cem mil reais);
c) Responsabilidade Civil Facultativa – RCF-V (Danos Corporais a Terceiros): cobertura mínima de R$ 100.000,00 (cem mil reais);
d) Acidentes Pessoais por Passageiro – APP (Morte ou Invalidez Permanente): cobertura mínima de R$ 10.000,00 (dez mil reais) por ocupante.
Assistência 24Hrs com guincho sem limite de quilometragem e reposição de vidros, faróis (100% de cobertura ) para 12(doze) meses Citroen/C3 Air Cross FLPK7  Placa: TTD0D59  2024/2025 Chassi: 935CNFC51SB519840</t>
  </si>
  <si>
    <t>Contratação de Seguro Automotivo, com as seguintes coberturas mínimas:
a) Casco do veículo: cobertura mínima de 100% (cem por cento) do valor da Tabela FIPE, para colisão, incêndio, alagamentos provocados por chuvas, roubo e furto;
b) Responsabilidade Civil Facultativa – RCF-V (Danos Materiais a Terceiros): cobertura mínima de R$ 100.000,00 (cem mil reais);
c) Responsabilidade Civil Facultativa – RCF-V (Danos Corporais a Terceiros): cobertura mínima de R$ 100.000,00 (cem mil reais);
d) Acidentes Pessoais por Passageiro – APP (Morte ou Invalidez Permanente): cobertura mínima de R$ 10.000,00 (dez mil reais) por ocupante.
Assistência 24Hrs com guincho sem limite de quilometragem e reposição de vidros, faróis (100% de cobertura ) para 12(doze) meses Fiat Strada Freedom 13CD Placa: RJX6H36 2022/2022 Chassi: 9BD281B3CNYX17374</t>
  </si>
  <si>
    <t>Contratação de Seguro Automotivo, com as seguintes coberturas mínimas:
a) Casco do veículo: cobertura mínima de 100% (cem por cento) do valor da Tabela FIPE, para colisão, incêndio, alagamentos provocados por chuvas, roubo e furto;
b) Responsabilidade Civil Facultativa – RCF-V (Danos Materiais a Terceiros): cobertura mínima de R$ 100.000,00 (cem mil reais);
c) Responsabilidade Civil Facultativa – RCF-V (Danos Corporais a Terceiros): cobertura mínima de R$ 100.000,00 (cem mil reais);
d) Acidentes Pessoais por Passageiro – APP (Morte ou Invalidez Permanente): cobertura mínima de R$ 10.000,00 (dez mil reais) por ocupante.
Assistência 24Hrs com guincho sem limite de quilometragem e reposição de vidros, faróis (100% de cobertura ) para 12(doze) meses Nissan Versa Sense CVT Placa: SRP7A18 2023/2024 Chassi: 3N1CN8AE0RL807855</t>
  </si>
  <si>
    <t>PERÍODO DE PROPOSTAS: de 03/02/2026 até 09/02/2026 às 08:00hs</t>
  </si>
  <si>
    <t>PERÍODO DE LANCES: 09/02/2026 as 08:00 hs até 09/02/2026 as 14:00 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</si>
</sst>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355298</xdr:colOff>
      <xdr:row>0</xdr:row>
      <xdr:rowOff>137366</xdr:rowOff>
    </xdr:from>
    <xdr:to>
      <xdr:col>6</xdr:col>
      <xdr:colOff>570094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4968711" y="137366"/>
          <a:ext cx="2103231" cy="880665"/>
          <a:chOff x="477" y="6"/>
          <a:chExt cx="241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77" y="6"/>
            <a:ext cx="241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1" y="20"/>
            <a:ext cx="132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5430/2025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41"/>
  <sheetViews>
    <sheetView tabSelected="1" topLeftCell="A21" zoomScale="115" zoomScaleNormal="115" zoomScaleSheetLayoutView="100" workbookViewId="0">
      <selection activeCell="A15" sqref="A15:E23"/>
    </sheetView>
  </sheetViews>
  <sheetFormatPr defaultColWidth="9.140625" defaultRowHeight="12.75" x14ac:dyDescent="0.2"/>
  <cols>
    <col min="1" max="1" width="4.5703125" style="1" customWidth="1"/>
    <col min="2" max="2" width="56.28515625" style="2" customWidth="1"/>
    <col min="3" max="3" width="8.28515625" style="1" customWidth="1"/>
    <col min="4" max="4" width="8" style="1" customWidth="1"/>
    <col min="5" max="6" width="10.140625" style="12" customWidth="1"/>
    <col min="7" max="7" width="10.140625" style="11" customWidth="1"/>
    <col min="8" max="8" width="11.85546875" style="35" customWidth="1"/>
    <col min="9" max="9" width="11.5703125" style="2" customWidth="1"/>
    <col min="10" max="15" width="9.140625" style="2"/>
    <col min="16" max="16" width="10" style="2" bestFit="1" customWidth="1"/>
    <col min="17" max="16384" width="9.140625" style="2"/>
  </cols>
  <sheetData>
    <row r="1" spans="1:11" ht="58.7" customHeight="1" x14ac:dyDescent="0.2">
      <c r="H1" s="34"/>
    </row>
    <row r="2" spans="1:11" x14ac:dyDescent="0.2">
      <c r="A2" s="72" t="s">
        <v>18</v>
      </c>
      <c r="B2" s="72"/>
      <c r="C2" s="72"/>
      <c r="D2" s="72"/>
      <c r="E2" s="72"/>
      <c r="F2" s="72"/>
      <c r="G2" s="72"/>
    </row>
    <row r="3" spans="1:11" x14ac:dyDescent="0.2">
      <c r="A3" s="72" t="str">
        <f>UPPER(Dados!B1)</f>
        <v>DISPENSA ELETRÔNICA Nº 009/2026</v>
      </c>
      <c r="B3" s="72"/>
      <c r="C3" s="72"/>
      <c r="D3" s="72"/>
      <c r="E3" s="72"/>
      <c r="F3" s="72"/>
      <c r="G3" s="72"/>
    </row>
    <row r="4" spans="1:11" x14ac:dyDescent="0.2">
      <c r="A4" s="70" t="str">
        <f>Dados!B4</f>
        <v>PERÍODO DE PROPOSTAS: de 03/02/2026 até 09/02/2026 às 08:00hs</v>
      </c>
      <c r="B4" s="70"/>
      <c r="C4" s="70"/>
      <c r="D4" s="70"/>
      <c r="E4" s="70"/>
      <c r="F4" s="70"/>
      <c r="G4" s="70"/>
    </row>
    <row r="5" spans="1:11" x14ac:dyDescent="0.2">
      <c r="A5" s="70" t="str">
        <f>Dados!B5</f>
        <v>PERÍODO DE LANCES: 09/02/2026 as 08:00 hs até 09/02/2026 as 14:00 hs</v>
      </c>
      <c r="B5" s="70"/>
      <c r="C5" s="70"/>
      <c r="D5" s="70"/>
      <c r="E5" s="70"/>
      <c r="F5" s="70"/>
      <c r="G5" s="70"/>
    </row>
    <row r="6" spans="1:11" x14ac:dyDescent="0.2">
      <c r="A6" s="73" t="str">
        <f>Dados!B3</f>
        <v>CONTRATAÇÃO DE SEGURO AUTOMOTIVO PARA VEICULOS OFICIAIS</v>
      </c>
      <c r="B6" s="73"/>
      <c r="C6" s="73"/>
      <c r="D6" s="73"/>
      <c r="E6" s="73"/>
      <c r="F6" s="73"/>
      <c r="G6" s="73"/>
    </row>
    <row r="7" spans="1:11" x14ac:dyDescent="0.2">
      <c r="A7" s="72" t="str">
        <f>Dados!B2</f>
        <v>PROCESSO ADMINISTRATIVO N°5430/2026 de 04/12/2025</v>
      </c>
      <c r="B7" s="72"/>
      <c r="C7" s="72"/>
      <c r="D7" s="72"/>
      <c r="E7" s="72"/>
      <c r="F7" s="72"/>
      <c r="G7" s="72"/>
    </row>
    <row r="8" spans="1:11" x14ac:dyDescent="0.2">
      <c r="A8" s="47" t="str">
        <f>Dados!B8</f>
        <v>MENOR PREÇO POR ITEM</v>
      </c>
      <c r="B8" s="47"/>
      <c r="C8" s="70" t="s">
        <v>27</v>
      </c>
      <c r="D8" s="70"/>
      <c r="E8" s="71">
        <f>Dados!B9</f>
        <v>13663.460000000003</v>
      </c>
      <c r="F8" s="71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" customHeight="1" x14ac:dyDescent="0.2">
      <c r="A10" s="14" t="s">
        <v>0</v>
      </c>
      <c r="B10" s="63"/>
      <c r="C10" s="63"/>
      <c r="D10" s="63"/>
      <c r="E10" s="63"/>
      <c r="F10" s="63"/>
      <c r="G10" s="63"/>
      <c r="H10" s="36"/>
    </row>
    <row r="11" spans="1:11" s="8" customFormat="1" ht="12.2" customHeight="1" x14ac:dyDescent="0.2">
      <c r="A11" s="14" t="s">
        <v>1</v>
      </c>
      <c r="B11" s="64"/>
      <c r="C11" s="64"/>
      <c r="D11" s="64"/>
      <c r="E11" s="64"/>
      <c r="F11" s="64"/>
      <c r="G11" s="64"/>
      <c r="H11" s="36"/>
    </row>
    <row r="12" spans="1:11" s="8" customFormat="1" ht="12.2" customHeight="1" x14ac:dyDescent="0.2">
      <c r="A12" s="14" t="s">
        <v>2</v>
      </c>
      <c r="B12" s="57"/>
      <c r="C12" s="24" t="s">
        <v>7</v>
      </c>
      <c r="D12" s="69"/>
      <c r="E12" s="69"/>
      <c r="F12" s="69"/>
      <c r="G12" s="69"/>
      <c r="H12" s="36"/>
    </row>
    <row r="13" spans="1:11" ht="4.7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2.5" x14ac:dyDescent="0.2">
      <c r="A14" s="29" t="s">
        <v>35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157.5" x14ac:dyDescent="0.2">
      <c r="A15" s="59">
        <v>1</v>
      </c>
      <c r="B15" s="61" t="s">
        <v>48</v>
      </c>
      <c r="C15" s="30" t="s">
        <v>42</v>
      </c>
      <c r="D15" s="44">
        <v>1</v>
      </c>
      <c r="E15" s="46">
        <v>1054.1300000000001</v>
      </c>
      <c r="F15" s="56"/>
      <c r="G15" s="31" t="str">
        <f>IF(F15="","",IF(ISTEXT(F15),"NC",F15*D15))</f>
        <v/>
      </c>
      <c r="H15" s="36"/>
      <c r="K15" s="7"/>
    </row>
    <row r="16" spans="1:11" s="8" customFormat="1" ht="146.25" x14ac:dyDescent="0.2">
      <c r="A16" s="59">
        <v>2</v>
      </c>
      <c r="B16" s="61" t="s">
        <v>49</v>
      </c>
      <c r="C16" s="30" t="s">
        <v>42</v>
      </c>
      <c r="D16" s="44">
        <v>1</v>
      </c>
      <c r="E16" s="46">
        <v>1149.3800000000001</v>
      </c>
      <c r="F16" s="56"/>
      <c r="G16" s="31" t="str">
        <f t="shared" ref="G16:G23" si="0">IF(F16="","",IF(ISTEXT(F16),"NC",F16*D16))</f>
        <v/>
      </c>
      <c r="H16" s="36"/>
      <c r="K16" s="7"/>
    </row>
    <row r="17" spans="1:11" s="8" customFormat="1" ht="146.25" x14ac:dyDescent="0.2">
      <c r="A17" s="59">
        <v>3</v>
      </c>
      <c r="B17" s="61" t="s">
        <v>50</v>
      </c>
      <c r="C17" s="30" t="s">
        <v>42</v>
      </c>
      <c r="D17" s="44">
        <v>1</v>
      </c>
      <c r="E17" s="46">
        <v>2507.11</v>
      </c>
      <c r="F17" s="56"/>
      <c r="G17" s="31" t="str">
        <f t="shared" si="0"/>
        <v/>
      </c>
      <c r="H17" s="36"/>
      <c r="K17" s="7"/>
    </row>
    <row r="18" spans="1:11" s="8" customFormat="1" ht="157.5" x14ac:dyDescent="0.2">
      <c r="A18" s="59">
        <v>4</v>
      </c>
      <c r="B18" s="61" t="s">
        <v>51</v>
      </c>
      <c r="C18" s="30" t="s">
        <v>42</v>
      </c>
      <c r="D18" s="44">
        <v>1</v>
      </c>
      <c r="E18" s="46">
        <v>1478.88</v>
      </c>
      <c r="F18" s="56"/>
      <c r="G18" s="31" t="str">
        <f t="shared" si="0"/>
        <v/>
      </c>
      <c r="H18" s="36"/>
      <c r="K18" s="7"/>
    </row>
    <row r="19" spans="1:11" s="8" customFormat="1" ht="146.25" x14ac:dyDescent="0.2">
      <c r="A19" s="59">
        <v>5</v>
      </c>
      <c r="B19" s="61" t="s">
        <v>52</v>
      </c>
      <c r="C19" s="30" t="s">
        <v>42</v>
      </c>
      <c r="D19" s="44">
        <v>1</v>
      </c>
      <c r="E19" s="46">
        <v>1478.88</v>
      </c>
      <c r="F19" s="56"/>
      <c r="G19" s="31" t="str">
        <f t="shared" si="0"/>
        <v/>
      </c>
      <c r="H19" s="36"/>
      <c r="K19" s="7"/>
    </row>
    <row r="20" spans="1:11" s="8" customFormat="1" ht="146.25" x14ac:dyDescent="0.2">
      <c r="A20" s="59">
        <v>6</v>
      </c>
      <c r="B20" s="61" t="s">
        <v>53</v>
      </c>
      <c r="C20" s="30" t="s">
        <v>42</v>
      </c>
      <c r="D20" s="44">
        <v>1</v>
      </c>
      <c r="E20" s="46">
        <v>1478.88</v>
      </c>
      <c r="F20" s="56"/>
      <c r="G20" s="31" t="str">
        <f t="shared" si="0"/>
        <v/>
      </c>
      <c r="H20" s="36"/>
      <c r="K20" s="7"/>
    </row>
    <row r="21" spans="1:11" s="8" customFormat="1" ht="146.25" x14ac:dyDescent="0.2">
      <c r="A21" s="59">
        <v>7</v>
      </c>
      <c r="B21" s="61" t="s">
        <v>54</v>
      </c>
      <c r="C21" s="30" t="s">
        <v>42</v>
      </c>
      <c r="D21" s="44">
        <v>1</v>
      </c>
      <c r="E21" s="46">
        <v>1292.01</v>
      </c>
      <c r="F21" s="56"/>
      <c r="G21" s="31" t="str">
        <f t="shared" si="0"/>
        <v/>
      </c>
      <c r="H21" s="36"/>
      <c r="K21" s="7"/>
    </row>
    <row r="22" spans="1:11" s="8" customFormat="1" ht="146.25" x14ac:dyDescent="0.2">
      <c r="A22" s="59">
        <v>8</v>
      </c>
      <c r="B22" s="61" t="s">
        <v>55</v>
      </c>
      <c r="C22" s="30" t="s">
        <v>42</v>
      </c>
      <c r="D22" s="44">
        <v>1</v>
      </c>
      <c r="E22" s="46">
        <v>1716.09</v>
      </c>
      <c r="F22" s="56"/>
      <c r="G22" s="31" t="str">
        <f t="shared" si="0"/>
        <v/>
      </c>
      <c r="H22" s="36"/>
      <c r="K22" s="7"/>
    </row>
    <row r="23" spans="1:11" s="8" customFormat="1" ht="146.25" x14ac:dyDescent="0.2">
      <c r="A23" s="59">
        <v>9</v>
      </c>
      <c r="B23" s="61" t="s">
        <v>56</v>
      </c>
      <c r="C23" s="30" t="s">
        <v>42</v>
      </c>
      <c r="D23" s="44">
        <v>1</v>
      </c>
      <c r="E23" s="46">
        <v>1508.1</v>
      </c>
      <c r="F23" s="56"/>
      <c r="G23" s="31" t="str">
        <f t="shared" si="0"/>
        <v/>
      </c>
      <c r="H23" s="36"/>
      <c r="K23" s="7"/>
    </row>
    <row r="24" spans="1:11" s="25" customFormat="1" ht="9" x14ac:dyDescent="0.2">
      <c r="A24" s="32"/>
      <c r="E24" s="42"/>
      <c r="F24" s="65" t="s">
        <v>38</v>
      </c>
      <c r="G24" s="66"/>
      <c r="H24" s="37"/>
    </row>
    <row r="25" spans="1:11" ht="14.25" customHeight="1" x14ac:dyDescent="0.2">
      <c r="F25" s="67">
        <f>SUM(G15:G23)</f>
        <v>0</v>
      </c>
      <c r="G25" s="68"/>
      <c r="H25" s="38"/>
    </row>
    <row r="26" spans="1:11" ht="10.9" customHeight="1" x14ac:dyDescent="0.2">
      <c r="G26" s="12"/>
      <c r="H26" s="38"/>
    </row>
    <row r="27" spans="1:11" s="33" customFormat="1" ht="9" x14ac:dyDescent="0.2">
      <c r="A27" s="62" t="str">
        <f>" - "&amp;Dados!B20</f>
        <v xml:space="preserve"> - A execução do objeto da presente licitação será realizada junto a Secretaria obedecendo, na íntegra, ao detalhamento do termo de referência (ANEXO II).</v>
      </c>
      <c r="B27" s="62"/>
      <c r="C27" s="62"/>
      <c r="D27" s="62"/>
      <c r="E27" s="62"/>
      <c r="F27" s="62"/>
      <c r="G27" s="62"/>
      <c r="H27" s="39"/>
    </row>
    <row r="28" spans="1:11" s="33" customFormat="1" ht="9" x14ac:dyDescent="0.2">
      <c r="A28" s="62" t="str">
        <f>" - "&amp;Dados!B21</f>
        <v xml:space="preserve"> - A administração rejeitará, no todo ou em parte, o fornecimento executado em desacordo com os termos do Edital e seus anexos.</v>
      </c>
      <c r="B28" s="62"/>
      <c r="C28" s="62"/>
      <c r="D28" s="62"/>
      <c r="E28" s="62"/>
      <c r="F28" s="62"/>
      <c r="G28" s="62"/>
      <c r="H28" s="39"/>
    </row>
    <row r="29" spans="1:11" s="33" customFormat="1" ht="21.2" customHeight="1" x14ac:dyDescent="0.2">
      <c r="A29" s="62" t="str">
        <f>" - "&amp;Dados!B22</f>
        <v xml:space="preserve"> - O pagamento do objeto de que trata a DISPENSA ELETRÔNICA 009/2026, e consequente contrato serão efetuados pela Tesouraria da SMDS nos termos do Art. 7 da Instrução Normativa SEGES/ME nº 77, de 2022.</v>
      </c>
      <c r="B29" s="62"/>
      <c r="C29" s="62"/>
      <c r="D29" s="62"/>
      <c r="E29" s="62"/>
      <c r="F29" s="62"/>
      <c r="G29" s="62"/>
      <c r="H29" s="39"/>
    </row>
    <row r="30" spans="1:11" s="25" customFormat="1" ht="9" x14ac:dyDescent="0.2">
      <c r="A30" s="62" t="str">
        <f>" - "&amp;Dados!B23</f>
        <v xml:space="preserve"> - Proposta válida por 60 (sessenta) dias</v>
      </c>
      <c r="B30" s="62"/>
      <c r="C30" s="62"/>
      <c r="D30" s="62"/>
      <c r="E30" s="62"/>
      <c r="F30" s="62"/>
      <c r="G30" s="62"/>
      <c r="H30" s="37"/>
    </row>
    <row r="31" spans="1:11" x14ac:dyDescent="0.2">
      <c r="H31" s="40"/>
    </row>
    <row r="32" spans="1:11" x14ac:dyDescent="0.2">
      <c r="H32" s="40"/>
    </row>
    <row r="33" spans="2:8" x14ac:dyDescent="0.2">
      <c r="H33" s="40"/>
    </row>
    <row r="34" spans="2:8" x14ac:dyDescent="0.2">
      <c r="H34" s="40"/>
    </row>
    <row r="35" spans="2:8" x14ac:dyDescent="0.2">
      <c r="H35" s="40"/>
    </row>
    <row r="36" spans="2:8" x14ac:dyDescent="0.2">
      <c r="H36" s="40"/>
    </row>
    <row r="37" spans="2:8" ht="12.75" customHeight="1" x14ac:dyDescent="0.2">
      <c r="B37" s="1"/>
      <c r="G37" s="1"/>
    </row>
    <row r="38" spans="2:8" x14ac:dyDescent="0.2">
      <c r="B38" s="1"/>
      <c r="G38" s="1"/>
    </row>
    <row r="39" spans="2:8" x14ac:dyDescent="0.2">
      <c r="B39" s="1"/>
      <c r="G39" s="1"/>
    </row>
    <row r="40" spans="2:8" x14ac:dyDescent="0.2">
      <c r="B40" s="1"/>
      <c r="G40" s="1"/>
    </row>
    <row r="41" spans="2:8" x14ac:dyDescent="0.2">
      <c r="B41" s="1"/>
      <c r="G41" s="1"/>
    </row>
  </sheetData>
  <sheetProtection password="CE28" sheet="1" objects="1" scenarios="1"/>
  <autoFilter ref="A14:G25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27:G27"/>
    <mergeCell ref="A28:G28"/>
    <mergeCell ref="A29:G29"/>
    <mergeCell ref="B10:G10"/>
    <mergeCell ref="A30:G30"/>
    <mergeCell ref="B11:G11"/>
    <mergeCell ref="F24:G24"/>
    <mergeCell ref="F25:G25"/>
    <mergeCell ref="D12:G12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5:D23">
    <cfRule type="expression" priority="13" stopIfTrue="1">
      <formula>$A15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:F23">
    <cfRule type="cellIs" dxfId="7" priority="12" stopIfTrue="1" operator="equal">
      <formula>""</formula>
    </cfRule>
  </conditionalFormatting>
  <conditionalFormatting sqref="F24">
    <cfRule type="expression" dxfId="6" priority="2" stopIfTrue="1">
      <formula>IF($J24="Empate",IF(H24=1,TRUE(),FALSE()),FALSE())</formula>
    </cfRule>
    <cfRule type="expression" dxfId="5" priority="3" stopIfTrue="1">
      <formula>IF(H24="&gt;",FALSE(),IF(H24&gt;0,TRUE(),FALSE()))</formula>
    </cfRule>
    <cfRule type="expression" dxfId="4" priority="4" stopIfTrue="1">
      <formula>IF(H24="&gt;",TRUE(),FALSE())</formula>
    </cfRule>
  </conditionalFormatting>
  <conditionalFormatting sqref="F25">
    <cfRule type="expression" dxfId="3" priority="5" stopIfTrue="1">
      <formula>IF($J24="OK",IF(H24=1,TRUE(),FALSE()),FALSE())</formula>
    </cfRule>
    <cfRule type="expression" dxfId="2" priority="6" stopIfTrue="1">
      <formula>IF($J24="Empate",IF(H24=1,TRUE(),FALSE()),FALSE())</formula>
    </cfRule>
    <cfRule type="expression" dxfId="1" priority="7" stopIfTrue="1">
      <formula>IF($J24="Empate",IF(H24=2,TRUE(),FALSE()),FALSE())</formula>
    </cfRule>
  </conditionalFormatting>
  <conditionalFormatting sqref="G15:G23">
    <cfRule type="expression" dxfId="0" priority="26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8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B6" sqref="B6"/>
    </sheetView>
  </sheetViews>
  <sheetFormatPr defaultRowHeight="12.75" x14ac:dyDescent="0.2"/>
  <cols>
    <col min="1" max="1" width="15" customWidth="1"/>
    <col min="2" max="2" width="63.85546875" customWidth="1"/>
    <col min="3" max="3" width="43.7109375" customWidth="1"/>
    <col min="4" max="7" width="41.140625" customWidth="1"/>
    <col min="8" max="8" width="14" customWidth="1"/>
    <col min="9" max="9" width="19.28515625" customWidth="1"/>
    <col min="10" max="13" width="14.5703125" customWidth="1"/>
    <col min="14" max="15" width="9.28515625" customWidth="1"/>
  </cols>
  <sheetData>
    <row r="1" spans="1:7" x14ac:dyDescent="0.2">
      <c r="A1" s="15" t="s">
        <v>8</v>
      </c>
      <c r="B1" s="53" t="s">
        <v>43</v>
      </c>
      <c r="E1" s="4"/>
      <c r="F1" s="4"/>
      <c r="G1" s="4"/>
    </row>
    <row r="2" spans="1:7" x14ac:dyDescent="0.2">
      <c r="A2" s="15" t="s">
        <v>9</v>
      </c>
      <c r="B2" s="53" t="s">
        <v>44</v>
      </c>
      <c r="E2" s="4"/>
      <c r="F2" s="4"/>
      <c r="G2" s="4"/>
    </row>
    <row r="3" spans="1:7" x14ac:dyDescent="0.2">
      <c r="A3" s="15" t="s">
        <v>10</v>
      </c>
      <c r="B3" s="53" t="s">
        <v>45</v>
      </c>
      <c r="C3" s="5"/>
      <c r="E3" s="49"/>
      <c r="F3" s="4"/>
      <c r="G3" s="4"/>
    </row>
    <row r="4" spans="1:7" x14ac:dyDescent="0.2">
      <c r="A4" s="15" t="s">
        <v>11</v>
      </c>
      <c r="B4" s="53" t="s">
        <v>57</v>
      </c>
      <c r="C4" s="5"/>
      <c r="E4" s="49"/>
      <c r="F4" s="4"/>
      <c r="G4" s="4"/>
    </row>
    <row r="5" spans="1:7" x14ac:dyDescent="0.2">
      <c r="A5" s="15"/>
      <c r="B5" s="53" t="s">
        <v>58</v>
      </c>
      <c r="C5" s="5"/>
      <c r="E5" s="49"/>
      <c r="F5" s="4"/>
      <c r="G5" s="4"/>
    </row>
    <row r="6" spans="1:7" x14ac:dyDescent="0.2">
      <c r="A6" s="15" t="s">
        <v>12</v>
      </c>
      <c r="B6" s="53" t="s">
        <v>40</v>
      </c>
      <c r="C6" s="5"/>
      <c r="E6" s="49"/>
      <c r="F6" s="4"/>
      <c r="G6" s="4"/>
    </row>
    <row r="7" spans="1:7" x14ac:dyDescent="0.2">
      <c r="A7" s="15" t="s">
        <v>28</v>
      </c>
      <c r="B7" s="54" t="s">
        <v>41</v>
      </c>
      <c r="C7" s="5"/>
      <c r="E7" s="49"/>
      <c r="F7" s="4"/>
      <c r="G7" s="4"/>
    </row>
    <row r="8" spans="1:7" x14ac:dyDescent="0.2">
      <c r="A8" s="15" t="s">
        <v>13</v>
      </c>
      <c r="B8" s="53" t="s">
        <v>39</v>
      </c>
      <c r="C8" s="5"/>
      <c r="E8" s="49"/>
      <c r="F8" s="4"/>
      <c r="G8" s="4"/>
    </row>
    <row r="9" spans="1:7" x14ac:dyDescent="0.2">
      <c r="A9" s="23" t="s">
        <v>22</v>
      </c>
      <c r="B9" s="43">
        <v>13663.460000000003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30</v>
      </c>
      <c r="E15" s="4"/>
      <c r="F15" s="4"/>
      <c r="G15" s="4"/>
    </row>
    <row r="16" spans="1:7" x14ac:dyDescent="0.2">
      <c r="A16" s="51" t="s">
        <v>31</v>
      </c>
      <c r="E16" s="4"/>
      <c r="F16" s="4"/>
      <c r="G16" s="4"/>
    </row>
    <row r="17" spans="1:256" x14ac:dyDescent="0.2">
      <c r="A17" s="51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37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ht="25.5" x14ac:dyDescent="0.2">
      <c r="A19" s="20" t="s">
        <v>21</v>
      </c>
      <c r="B19" s="55" t="s">
        <v>46</v>
      </c>
      <c r="C19" s="22"/>
      <c r="D19" s="22"/>
      <c r="E19" s="2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25" x14ac:dyDescent="0.2">
      <c r="A20" s="19" t="s">
        <v>14</v>
      </c>
      <c r="B20" s="60" t="s">
        <v>34</v>
      </c>
      <c r="D20" s="58"/>
      <c r="E20" s="4"/>
      <c r="F20" s="4"/>
      <c r="G20" s="48"/>
    </row>
    <row r="21" spans="1:256" ht="25.5" x14ac:dyDescent="0.2">
      <c r="A21" s="19" t="s">
        <v>15</v>
      </c>
      <c r="B21" s="60" t="s">
        <v>33</v>
      </c>
      <c r="D21" s="58"/>
      <c r="E21" s="4"/>
      <c r="F21" s="4"/>
      <c r="G21" s="48"/>
    </row>
    <row r="22" spans="1:256" ht="51" x14ac:dyDescent="0.2">
      <c r="A22" s="19" t="s">
        <v>16</v>
      </c>
      <c r="B22" s="55" t="s">
        <v>47</v>
      </c>
      <c r="C22" s="9"/>
      <c r="E22" s="4"/>
      <c r="F22" s="4"/>
      <c r="G22" s="48"/>
    </row>
    <row r="23" spans="1:256" ht="25.5" x14ac:dyDescent="0.2">
      <c r="A23" s="19" t="s">
        <v>17</v>
      </c>
      <c r="B23" s="60" t="s">
        <v>26</v>
      </c>
      <c r="E23" s="4"/>
      <c r="F23" s="4"/>
      <c r="G23" s="48"/>
    </row>
    <row r="24" spans="1:256" x14ac:dyDescent="0.2">
      <c r="A24" s="19" t="s">
        <v>29</v>
      </c>
      <c r="B24" s="55" t="s">
        <v>36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user</cp:lastModifiedBy>
  <cp:lastPrinted>2025-09-24T13:35:10Z</cp:lastPrinted>
  <dcterms:created xsi:type="dcterms:W3CDTF">2006-04-18T17:38:46Z</dcterms:created>
  <dcterms:modified xsi:type="dcterms:W3CDTF">2026-02-03T14:33:21Z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